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การเงิน\Documents\803\I T A\ITA 2569(1)\2569\ประจำปี 2569  แก้ไข 1\"/>
    </mc:Choice>
  </mc:AlternateContent>
  <xr:revisionPtr revIDLastSave="0" documentId="13_ncr:1_{DB24AB8F-FEAA-4A4B-936D-470FCABFA2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O10-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mBnHusxIr8D9twaOO3cbUaHejhDgz+4mju8XCQZ8m0="/>
    </ext>
  </extLst>
</workbook>
</file>

<file path=xl/calcChain.xml><?xml version="1.0" encoding="utf-8"?>
<calcChain xmlns="http://schemas.openxmlformats.org/spreadsheetml/2006/main">
  <c r="H12" i="2" l="1"/>
  <c r="H13" i="2"/>
  <c r="H46" i="2"/>
  <c r="H47" i="2"/>
  <c r="H48" i="2"/>
  <c r="H49" i="2"/>
  <c r="H45" i="2"/>
  <c r="H40" i="2"/>
  <c r="H38" i="2"/>
  <c r="I40" i="2"/>
  <c r="I38" i="2"/>
  <c r="I29" i="2"/>
  <c r="I26" i="2"/>
  <c r="I23" i="2"/>
  <c r="I18" i="2"/>
  <c r="I14" i="2"/>
  <c r="H29" i="2"/>
  <c r="H26" i="2"/>
  <c r="H23" i="2"/>
  <c r="H18" i="2"/>
  <c r="H14" i="2"/>
  <c r="G50" i="2"/>
  <c r="E50" i="2"/>
  <c r="D50" i="2"/>
  <c r="F50" i="2"/>
  <c r="I50" i="2" s="1"/>
  <c r="I46" i="2"/>
  <c r="I47" i="2"/>
  <c r="I48" i="2"/>
  <c r="I49" i="2"/>
  <c r="I45" i="2"/>
  <c r="E41" i="2"/>
  <c r="F41" i="2"/>
  <c r="G28" i="2"/>
  <c r="F28" i="2"/>
  <c r="E28" i="2"/>
  <c r="E33" i="2" s="1"/>
  <c r="I11" i="2"/>
  <c r="H11" i="2"/>
  <c r="D28" i="2"/>
  <c r="D33" i="2" s="1"/>
  <c r="G41" i="2"/>
  <c r="D41" i="2"/>
  <c r="H41" i="2" l="1"/>
  <c r="I41" i="2"/>
  <c r="F33" i="2"/>
  <c r="H28" i="2"/>
  <c r="I28" i="2"/>
  <c r="H50" i="2"/>
  <c r="E51" i="2"/>
  <c r="D51" i="2"/>
  <c r="G33" i="2"/>
  <c r="F51" i="2" l="1"/>
  <c r="I33" i="2"/>
  <c r="G51" i="2"/>
  <c r="H33" i="2"/>
  <c r="H51" i="2" s="1"/>
  <c r="I51" i="2" l="1"/>
</calcChain>
</file>

<file path=xl/sharedStrings.xml><?xml version="1.0" encoding="utf-8"?>
<sst xmlns="http://schemas.openxmlformats.org/spreadsheetml/2006/main" count="101" uniqueCount="70">
  <si>
    <t>ลำดับที่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</si>
  <si>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</si>
  <si>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</si>
  <si>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</si>
  <si>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</si>
  <si>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ปัญหา อุปสรรค แนวทางแก้ไข</t>
  </si>
  <si>
    <t>คงเหลือ</t>
  </si>
  <si>
    <t>คิดเป็นร้อยละ</t>
  </si>
  <si>
    <t>พ.ร.บ.งบประมาณรายจ่ายประจำปีงบประมาณ พ.ศ.2569</t>
  </si>
  <si>
    <t>ไตรมาส 1</t>
  </si>
  <si>
    <t>ไตรมาส 2</t>
  </si>
  <si>
    <t>โครงการ : การบังคับใช้กฎหมาย อำนวยความยุติธรรมและบริการประชาชน</t>
  </si>
  <si>
    <t>(ต.ค.-ธ.ค.68)</t>
  </si>
  <si>
    <t>(ม.ค.-มี.ค.69)</t>
  </si>
  <si>
    <t>กิจกรรมการบังคับใช้กฎหมายและบริการประชาชน</t>
  </si>
  <si>
    <t>ค่า OT</t>
  </si>
  <si>
    <t>รอการเปิกจ่ายไตรมาส 3 และ 4</t>
  </si>
  <si>
    <t>ไม่มีปัญหาข้อขัดข้อง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</si>
  <si>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</si>
  <si>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</si>
  <si>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</si>
  <si>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</si>
  <si>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น้ำมันจักรยานยนต์</t>
  </si>
  <si>
    <t>วัสดุจราจร</t>
  </si>
  <si>
    <t>รวมตอบแทนใช้สอย และวัสดุ</t>
  </si>
  <si>
    <t>ค่าสาธารณูปโภค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</si>
  <si>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</si>
  <si>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</si>
  <si>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</si>
  <si>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 xml:space="preserve">        โครงการเพิ่มประสิทธิภาพงานป้องกันปราบปรามอาชญากรรม</t>
  </si>
  <si>
    <t>สำหรับงานสอบสวน</t>
  </si>
  <si>
    <t xml:space="preserve">       - ค่าตอบแทนใช้สอย และวัสดุ</t>
  </si>
  <si>
    <t>สำหรับงานป้องกันปราบปรามสืบสวน</t>
  </si>
  <si>
    <t>โครงการ : เพื่อความปลอดภัยในการใช้รถใช้ถนน</t>
  </si>
  <si>
    <t>ค่าอาหาร</t>
  </si>
  <si>
    <t>ค่าอาหารว่าง</t>
  </si>
  <si>
    <t>ค่าวิทยากร</t>
  </si>
  <si>
    <t>ค่าวัสดุอุปกรณ์</t>
  </si>
  <si>
    <t>รวมเงิน</t>
  </si>
  <si>
    <t>พ.ต.ท.</t>
  </si>
  <si>
    <t>ผู้ตรวจรายงาน</t>
  </si>
  <si>
    <t>พ.ต.อ.</t>
  </si>
  <si>
    <t>สถานีตำรวจภูธรตากฟ้า</t>
  </si>
  <si>
    <t>( ฤทัย   แจ้งดี )</t>
  </si>
  <si>
    <t>สว.อก.สภ.ตากฟ้า</t>
  </si>
  <si>
    <t>( ชัยณรงค์  อ่องยิ้ม )</t>
  </si>
  <si>
    <t>ผกก.สภ.ตากฟ้า</t>
  </si>
  <si>
    <t>ผู้รายงาน</t>
  </si>
  <si>
    <t>หน่วยปรับแผนจัดสรร</t>
  </si>
  <si>
    <t xml:space="preserve"> - เบี้ยเลี้ยงฯ มาเป็น ค่าจ้างเหมาบริการฯ</t>
  </si>
  <si>
    <t xml:space="preserve"> -OT  มาเป็น ค่าสาธารณูปโภค</t>
  </si>
  <si>
    <t xml:space="preserve"> -เบี้ยเลี้ยงฯ มาเป็น ค่าสาธารณูปโภค</t>
  </si>
  <si>
    <t xml:space="preserve"> - OT มาเป็น ค่าวัสดุสำนักงาน</t>
  </si>
  <si>
    <t xml:space="preserve"> - OT มาเป็น ค่าจ้างเหมาบริการฯ</t>
  </si>
  <si>
    <t xml:space="preserve"> - ค่าซ่อมยานฯ มาเป็น ค่าวัสดุสำนักงาน</t>
  </si>
  <si>
    <t xml:space="preserve"> - วัสดุจราจร มาเป็น ค่าวัสดุสำนักงาน</t>
  </si>
  <si>
    <t xml:space="preserve"> - น้ำมันรถจักรยานยนต์ มาเป็น น้ำมันรถยนต์</t>
  </si>
  <si>
    <t xml:space="preserve"> - ค่าซ่อมยานฯ มาเป็น ค่าสาธารณูปโภค</t>
  </si>
  <si>
    <t>งบประมาณไม่เพียงพอจึงปรับแผนเพิ่มดังนี้</t>
  </si>
  <si>
    <t>ข้อมูล  ณ  วันที่  2  เมษายน  2569</t>
  </si>
  <si>
    <t>รายงานผลการใช้จ่ายงบประมาณ ไตรมาส 1 - 2</t>
  </si>
  <si>
    <t xml:space="preserve">ประจำปีงบประมาณ พ.ศ. 2569  ไตรมาส 1 - 2 </t>
  </si>
  <si>
    <t>งบดำเนินงานรวมทั้งสิ้น</t>
  </si>
  <si>
    <t xml:space="preserve">น้ำมันรถยนต์ </t>
  </si>
  <si>
    <t>กองทุนเพื่อความปลอดภัยในการใช้รถใช้ถนนประจำจังหวัดนครสวรรค์</t>
  </si>
  <si>
    <t xml:space="preserve">                     โครงการ : ห่วงใยกลุ่มวัยทำงานและผู้สูงวัย ปลอดภัยในการใช้รถใช้ถนน</t>
  </si>
  <si>
    <t xml:space="preserve">โครงการห่วงใยกลุ่มวันทำงานและผู้สูงวัยปลอดภัยในการใช้รถใช้ถนน  </t>
  </si>
  <si>
    <t>แผ่นป้ายไวนิล</t>
  </si>
  <si>
    <t>เบิกจ่ายงบประมาณครบถ้วน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</si>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</sst>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.00_-;\-* #,##0.00_-;_-* &quot;-&quot;??_-;_-@"/>
    <numFmt numFmtId="188" formatCode="#,##0.00;[Red]#,##0.00"/>
    <numFmt numFmtId="189" formatCode="0.00;[Red]0.00"/>
    <numFmt numFmtId="190" formatCode="_-* #,##0_-;\-* #,##0_-;_-* &quot;-&quot;??_-;_-@_-"/>
    <numFmt numFmtId="191" formatCode="#,##0.00_ ;[Red]\-#,##0.00\ "/>
    <numFmt numFmtId="192" formatCode="#,##0;[Red]#,##0"/>
  </numFmts>
  <fonts count="30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name val="Tahoma"/>
      <family val="2"/>
    </font>
    <font>
      <b/>
      <sz val="16"/>
      <color rgb="FFFF0000"/>
      <name val="TH Sarabun PSK"/>
    </font>
    <font>
      <b/>
      <sz val="16"/>
      <color rgb="FFFF0000"/>
      <name val="Angsana New"/>
      <family val="1"/>
    </font>
    <font>
      <sz val="16"/>
      <color rgb="FFFF0000"/>
      <name val="Angsana New"/>
      <family val="1"/>
    </font>
    <font>
      <sz val="22"/>
      <color theme="1"/>
      <name val="Angsana New"/>
      <family val="1"/>
    </font>
    <font>
      <sz val="11"/>
      <color theme="1"/>
      <name val="Tahoma"/>
      <family val="2"/>
      <scheme val="minor"/>
    </font>
    <font>
      <b/>
      <sz val="24"/>
      <color theme="1"/>
      <name val="Angsana New"/>
      <family val="1"/>
      <charset val="222"/>
    </font>
    <font>
      <b/>
      <sz val="24"/>
      <color theme="1"/>
      <name val="Tahoma"/>
      <family val="2"/>
      <charset val="222"/>
      <scheme val="minor"/>
    </font>
    <font>
      <b/>
      <sz val="24"/>
      <name val="Tahoma"/>
      <family val="2"/>
      <charset val="222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sz val="16"/>
      <color rgb="FFC00000"/>
      <name val="Angsana New"/>
      <family val="1"/>
    </font>
    <font>
      <sz val="20"/>
      <color theme="1"/>
      <name val="Angsana New"/>
      <family val="1"/>
    </font>
    <font>
      <sz val="20"/>
      <color theme="1"/>
      <name val="Tahoma"/>
      <family val="2"/>
      <scheme val="minor"/>
    </font>
    <font>
      <b/>
      <sz val="16"/>
      <color rgb="FFFF0000"/>
      <name val="Angsana New"/>
      <family val="1"/>
    </font>
    <font>
      <b/>
      <sz val="11"/>
      <color theme="1"/>
      <name val="TH Sarabun PSK"/>
    </font>
    <font>
      <b/>
      <sz val="16"/>
      <color rgb="FFC0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  <charset val="222"/>
    </font>
    <font>
      <sz val="16"/>
      <color rgb="FF00B050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sz val="16"/>
      <name val="Angsana New"/>
      <family val="1"/>
      <charset val="222"/>
    </font>
    <font>
      <b/>
      <sz val="20"/>
      <color rgb="FFFF0000"/>
      <name val="Angsana New"/>
      <family val="1"/>
    </font>
    <font>
      <sz val="20"/>
      <color rgb="FFFF0000"/>
      <name val="Angsana New"/>
      <family val="1"/>
    </font>
    <font>
      <sz val="20"/>
      <name val="Angsana New"/>
      <family val="1"/>
    </font>
    <font>
      <b/>
      <sz val="20"/>
      <color rgb="FFC00000"/>
      <name val="Angsana New"/>
      <family val="1"/>
    </font>
  </fonts>
  <fills count="20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  <fill>
      <patternFill patternType="solid">
        <fgColor rgb="FFC2D69B"/>
        <bgColor rgb="FFC2D69B"/>
      </patternFill>
    </fill>
    <fill>
      <patternFill patternType="solid">
        <fgColor rgb="FFB6DDE8"/>
        <bgColor rgb="FFB6DDE8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14999847407452621"/>
        <bgColor rgb="FFDAEEF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rgb="FFC2D69B"/>
      </patternFill>
    </fill>
    <fill>
      <patternFill patternType="solid">
        <fgColor theme="9" tint="0.79998168889431442"/>
        <bgColor rgb="FFC2D69B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24">
    <xf numFmtId="0" fontId="0" fillId="0" borderId="0" xfId="0"/>
    <xf numFmtId="0" fontId="2" fillId="0" borderId="0" xfId="0" applyFont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/>
    <xf numFmtId="0" fontId="2" fillId="3" borderId="22" xfId="0" applyFont="1" applyFill="1" applyBorder="1"/>
    <xf numFmtId="0" fontId="2" fillId="3" borderId="21" xfId="0" applyFont="1" applyFill="1" applyBorder="1"/>
    <xf numFmtId="0" fontId="2" fillId="3" borderId="21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4" borderId="20" xfId="0" applyFont="1" applyFill="1" applyBorder="1"/>
    <xf numFmtId="187" fontId="2" fillId="4" borderId="22" xfId="0" applyNumberFormat="1" applyFont="1" applyFill="1" applyBorder="1"/>
    <xf numFmtId="187" fontId="2" fillId="4" borderId="22" xfId="0" applyNumberFormat="1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5" borderId="21" xfId="0" applyFont="1" applyFill="1" applyBorder="1"/>
    <xf numFmtId="0" fontId="2" fillId="5" borderId="22" xfId="0" applyFont="1" applyFill="1" applyBorder="1"/>
    <xf numFmtId="187" fontId="2" fillId="5" borderId="22" xfId="0" applyNumberFormat="1" applyFont="1" applyFill="1" applyBorder="1"/>
    <xf numFmtId="0" fontId="2" fillId="0" borderId="22" xfId="0" applyFont="1" applyBorder="1" applyAlignment="1">
      <alignment horizontal="center"/>
    </xf>
    <xf numFmtId="0" fontId="2" fillId="0" borderId="22" xfId="0" applyFont="1" applyBorder="1"/>
    <xf numFmtId="187" fontId="2" fillId="0" borderId="22" xfId="0" applyNumberFormat="1" applyFont="1" applyBorder="1" applyAlignment="1">
      <alignment horizontal="center"/>
    </xf>
    <xf numFmtId="0" fontId="1" fillId="6" borderId="22" xfId="0" applyFont="1" applyFill="1" applyBorder="1"/>
    <xf numFmtId="0" fontId="2" fillId="6" borderId="22" xfId="0" applyFont="1" applyFill="1" applyBorder="1"/>
    <xf numFmtId="0" fontId="1" fillId="7" borderId="22" xfId="0" applyFont="1" applyFill="1" applyBorder="1"/>
    <xf numFmtId="0" fontId="2" fillId="7" borderId="20" xfId="0" applyFont="1" applyFill="1" applyBorder="1"/>
    <xf numFmtId="187" fontId="2" fillId="7" borderId="22" xfId="0" applyNumberFormat="1" applyFont="1" applyFill="1" applyBorder="1"/>
    <xf numFmtId="0" fontId="1" fillId="8" borderId="22" xfId="0" applyFont="1" applyFill="1" applyBorder="1" applyAlignment="1">
      <alignment horizontal="left"/>
    </xf>
    <xf numFmtId="0" fontId="1" fillId="8" borderId="22" xfId="0" applyFont="1" applyFill="1" applyBorder="1"/>
    <xf numFmtId="0" fontId="2" fillId="0" borderId="22" xfId="0" applyFont="1" applyBorder="1" applyAlignment="1">
      <alignment horizontal="left"/>
    </xf>
    <xf numFmtId="187" fontId="2" fillId="6" borderId="22" xfId="0" applyNumberFormat="1" applyFont="1" applyFill="1" applyBorder="1"/>
    <xf numFmtId="0" fontId="7" fillId="0" borderId="0" xfId="0" applyFont="1"/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 vertical="center"/>
    </xf>
    <xf numFmtId="0" fontId="2" fillId="0" borderId="0" xfId="0" applyFont="1" applyAlignment="1">
      <alignment horizontal="center"/>
    </xf>
    <xf numFmtId="0" fontId="12" fillId="0" borderId="0" xfId="0" applyFont="1"/>
    <xf numFmtId="188" fontId="12" fillId="0" borderId="0" xfId="0" applyNumberFormat="1" applyFont="1" applyAlignment="1">
      <alignment vertical="center" wrapText="1"/>
    </xf>
    <xf numFmtId="188" fontId="13" fillId="0" borderId="0" xfId="0" applyNumberFormat="1" applyFont="1"/>
    <xf numFmtId="188" fontId="13" fillId="0" borderId="0" xfId="0" applyNumberFormat="1" applyFont="1" applyAlignment="1">
      <alignment horizontal="right"/>
    </xf>
    <xf numFmtId="189" fontId="14" fillId="0" borderId="0" xfId="0" applyNumberFormat="1" applyFont="1"/>
    <xf numFmtId="187" fontId="12" fillId="0" borderId="0" xfId="0" applyNumberFormat="1" applyFont="1"/>
    <xf numFmtId="0" fontId="15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Continuous" vertical="center"/>
    </xf>
    <xf numFmtId="0" fontId="15" fillId="0" borderId="0" xfId="0" applyFont="1" applyAlignment="1">
      <alignment horizontal="centerContinuous"/>
    </xf>
    <xf numFmtId="0" fontId="16" fillId="0" borderId="0" xfId="0" applyFont="1" applyAlignment="1">
      <alignment horizontal="centerContinuous"/>
    </xf>
    <xf numFmtId="189" fontId="19" fillId="0" borderId="22" xfId="0" applyNumberFormat="1" applyFont="1" applyBorder="1"/>
    <xf numFmtId="188" fontId="17" fillId="6" borderId="22" xfId="0" applyNumberFormat="1" applyFont="1" applyFill="1" applyBorder="1"/>
    <xf numFmtId="188" fontId="17" fillId="6" borderId="22" xfId="0" applyNumberFormat="1" applyFont="1" applyFill="1" applyBorder="1" applyAlignment="1">
      <alignment horizontal="right"/>
    </xf>
    <xf numFmtId="188" fontId="12" fillId="5" borderId="22" xfId="0" applyNumberFormat="1" applyFont="1" applyFill="1" applyBorder="1"/>
    <xf numFmtId="188" fontId="17" fillId="5" borderId="22" xfId="0" applyNumberFormat="1" applyFont="1" applyFill="1" applyBorder="1"/>
    <xf numFmtId="188" fontId="12" fillId="7" borderId="22" xfId="0" applyNumberFormat="1" applyFont="1" applyFill="1" applyBorder="1"/>
    <xf numFmtId="188" fontId="17" fillId="7" borderId="22" xfId="0" applyNumberFormat="1" applyFont="1" applyFill="1" applyBorder="1"/>
    <xf numFmtId="188" fontId="20" fillId="6" borderId="22" xfId="0" applyNumberFormat="1" applyFont="1" applyFill="1" applyBorder="1" applyAlignment="1">
      <alignment vertical="center" wrapText="1"/>
    </xf>
    <xf numFmtId="187" fontId="12" fillId="5" borderId="22" xfId="0" applyNumberFormat="1" applyFont="1" applyFill="1" applyBorder="1"/>
    <xf numFmtId="0" fontId="2" fillId="0" borderId="3" xfId="0" applyFont="1" applyBorder="1" applyAlignment="1">
      <alignment horizontal="center"/>
    </xf>
    <xf numFmtId="0" fontId="1" fillId="6" borderId="3" xfId="0" applyFont="1" applyFill="1" applyBorder="1"/>
    <xf numFmtId="0" fontId="2" fillId="6" borderId="3" xfId="0" applyFont="1" applyFill="1" applyBorder="1"/>
    <xf numFmtId="188" fontId="17" fillId="6" borderId="23" xfId="0" applyNumberFormat="1" applyFont="1" applyFill="1" applyBorder="1"/>
    <xf numFmtId="188" fontId="17" fillId="6" borderId="26" xfId="0" applyNumberFormat="1" applyFont="1" applyFill="1" applyBorder="1"/>
    <xf numFmtId="187" fontId="2" fillId="0" borderId="3" xfId="0" applyNumberFormat="1" applyFont="1" applyBorder="1" applyAlignment="1">
      <alignment horizontal="center"/>
    </xf>
    <xf numFmtId="187" fontId="2" fillId="6" borderId="26" xfId="0" applyNumberFormat="1" applyFont="1" applyFill="1" applyBorder="1" applyAlignment="1">
      <alignment horizontal="center"/>
    </xf>
    <xf numFmtId="187" fontId="2" fillId="0" borderId="21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21" xfId="0" applyFont="1" applyBorder="1" applyAlignment="1">
      <alignment horizontal="center"/>
    </xf>
    <xf numFmtId="0" fontId="2" fillId="0" borderId="21" xfId="0" applyFont="1" applyBorder="1"/>
    <xf numFmtId="189" fontId="19" fillId="0" borderId="21" xfId="0" applyNumberFormat="1" applyFont="1" applyBorder="1"/>
    <xf numFmtId="188" fontId="13" fillId="0" borderId="22" xfId="0" applyNumberFormat="1" applyFont="1" applyBorder="1"/>
    <xf numFmtId="187" fontId="12" fillId="9" borderId="30" xfId="0" applyNumberFormat="1" applyFont="1" applyFill="1" applyBorder="1" applyAlignment="1">
      <alignment horizontal="left"/>
    </xf>
    <xf numFmtId="187" fontId="12" fillId="9" borderId="31" xfId="0" applyNumberFormat="1" applyFont="1" applyFill="1" applyBorder="1" applyAlignment="1">
      <alignment horizontal="left"/>
    </xf>
    <xf numFmtId="187" fontId="2" fillId="9" borderId="31" xfId="0" applyNumberFormat="1" applyFont="1" applyFill="1" applyBorder="1" applyAlignment="1">
      <alignment horizontal="center"/>
    </xf>
    <xf numFmtId="188" fontId="13" fillId="0" borderId="21" xfId="0" applyNumberFormat="1" applyFont="1" applyBorder="1"/>
    <xf numFmtId="0" fontId="2" fillId="4" borderId="25" xfId="0" applyFont="1" applyFill="1" applyBorder="1" applyAlignment="1">
      <alignment horizontal="left"/>
    </xf>
    <xf numFmtId="188" fontId="2" fillId="0" borderId="0" xfId="0" applyNumberFormat="1" applyFont="1"/>
    <xf numFmtId="0" fontId="21" fillId="0" borderId="22" xfId="0" applyFont="1" applyBorder="1"/>
    <xf numFmtId="0" fontId="2" fillId="6" borderId="11" xfId="0" applyFont="1" applyFill="1" applyBorder="1"/>
    <xf numFmtId="188" fontId="22" fillId="5" borderId="22" xfId="0" applyNumberFormat="1" applyFont="1" applyFill="1" applyBorder="1"/>
    <xf numFmtId="188" fontId="22" fillId="7" borderId="22" xfId="0" applyNumberFormat="1" applyFont="1" applyFill="1" applyBorder="1"/>
    <xf numFmtId="0" fontId="1" fillId="5" borderId="21" xfId="0" applyFont="1" applyFill="1" applyBorder="1"/>
    <xf numFmtId="43" fontId="24" fillId="0" borderId="22" xfId="1" applyFont="1" applyBorder="1" applyAlignment="1"/>
    <xf numFmtId="43" fontId="24" fillId="0" borderId="3" xfId="1" applyFont="1" applyBorder="1" applyAlignment="1"/>
    <xf numFmtId="43" fontId="24" fillId="0" borderId="21" xfId="1" applyFont="1" applyBorder="1" applyAlignment="1"/>
    <xf numFmtId="188" fontId="24" fillId="6" borderId="3" xfId="0" applyNumberFormat="1" applyFont="1" applyFill="1" applyBorder="1"/>
    <xf numFmtId="190" fontId="24" fillId="0" borderId="22" xfId="1" applyNumberFormat="1" applyFont="1" applyBorder="1" applyAlignment="1">
      <alignment vertical="center" wrapText="1"/>
    </xf>
    <xf numFmtId="43" fontId="24" fillId="0" borderId="22" xfId="1" applyFont="1" applyBorder="1" applyAlignment="1">
      <alignment wrapText="1"/>
    </xf>
    <xf numFmtId="188" fontId="24" fillId="5" borderId="22" xfId="0" applyNumberFormat="1" applyFont="1" applyFill="1" applyBorder="1"/>
    <xf numFmtId="188" fontId="24" fillId="7" borderId="22" xfId="0" applyNumberFormat="1" applyFont="1" applyFill="1" applyBorder="1"/>
    <xf numFmtId="188" fontId="23" fillId="6" borderId="22" xfId="0" applyNumberFormat="1" applyFont="1" applyFill="1" applyBorder="1" applyAlignment="1">
      <alignment vertical="center" wrapText="1"/>
    </xf>
    <xf numFmtId="0" fontId="21" fillId="0" borderId="22" xfId="0" applyFont="1" applyBorder="1" applyAlignment="1">
      <alignment horizontal="center"/>
    </xf>
    <xf numFmtId="0" fontId="21" fillId="13" borderId="22" xfId="0" applyFont="1" applyFill="1" applyBorder="1" applyAlignment="1">
      <alignment vertical="top"/>
    </xf>
    <xf numFmtId="0" fontId="1" fillId="13" borderId="26" xfId="0" applyFont="1" applyFill="1" applyBorder="1" applyAlignment="1">
      <alignment horizontal="center" vertical="center"/>
    </xf>
    <xf numFmtId="188" fontId="6" fillId="0" borderId="22" xfId="0" applyNumberFormat="1" applyFont="1" applyBorder="1"/>
    <xf numFmtId="188" fontId="6" fillId="0" borderId="22" xfId="0" applyNumberFormat="1" applyFont="1" applyBorder="1" applyAlignment="1">
      <alignment horizontal="right"/>
    </xf>
    <xf numFmtId="191" fontId="6" fillId="0" borderId="22" xfId="0" applyNumberFormat="1" applyFont="1" applyBorder="1" applyAlignment="1">
      <alignment horizontal="right"/>
    </xf>
    <xf numFmtId="43" fontId="1" fillId="13" borderId="22" xfId="0" applyNumberFormat="1" applyFont="1" applyFill="1" applyBorder="1" applyAlignment="1">
      <alignment vertical="top"/>
    </xf>
    <xf numFmtId="4" fontId="4" fillId="0" borderId="23" xfId="0" applyNumberFormat="1" applyFont="1" applyBorder="1" applyAlignment="1">
      <alignment vertical="top"/>
    </xf>
    <xf numFmtId="0" fontId="2" fillId="14" borderId="22" xfId="0" applyFont="1" applyFill="1" applyBorder="1" applyAlignment="1">
      <alignment horizontal="center"/>
    </xf>
    <xf numFmtId="0" fontId="21" fillId="10" borderId="22" xfId="0" applyFont="1" applyFill="1" applyBorder="1" applyAlignment="1">
      <alignment horizontal="center"/>
    </xf>
    <xf numFmtId="0" fontId="21" fillId="10" borderId="32" xfId="0" applyFont="1" applyFill="1" applyBorder="1"/>
    <xf numFmtId="0" fontId="21" fillId="11" borderId="33" xfId="0" applyFont="1" applyFill="1" applyBorder="1"/>
    <xf numFmtId="0" fontId="21" fillId="11" borderId="34" xfId="0" applyFont="1" applyFill="1" applyBorder="1"/>
    <xf numFmtId="0" fontId="21" fillId="15" borderId="22" xfId="0" applyFont="1" applyFill="1" applyBorder="1" applyAlignment="1">
      <alignment horizontal="center"/>
    </xf>
    <xf numFmtId="0" fontId="21" fillId="15" borderId="22" xfId="0" applyFont="1" applyFill="1" applyBorder="1"/>
    <xf numFmtId="0" fontId="21" fillId="15" borderId="22" xfId="0" applyFont="1" applyFill="1" applyBorder="1" applyAlignment="1">
      <alignment vertical="top"/>
    </xf>
    <xf numFmtId="43" fontId="6" fillId="0" borderId="22" xfId="1" applyFont="1" applyFill="1" applyBorder="1"/>
    <xf numFmtId="192" fontId="25" fillId="0" borderId="22" xfId="1" applyNumberFormat="1" applyFont="1" applyBorder="1" applyAlignment="1">
      <alignment vertical="center" wrapText="1"/>
    </xf>
    <xf numFmtId="190" fontId="21" fillId="15" borderId="22" xfId="1" applyNumberFormat="1" applyFont="1" applyFill="1" applyBorder="1" applyAlignment="1">
      <alignment horizontal="center"/>
    </xf>
    <xf numFmtId="43" fontId="5" fillId="13" borderId="22" xfId="0" applyNumberFormat="1" applyFont="1" applyFill="1" applyBorder="1" applyAlignment="1">
      <alignment vertical="top"/>
    </xf>
    <xf numFmtId="43" fontId="2" fillId="0" borderId="0" xfId="0" applyNumberFormat="1" applyFont="1"/>
    <xf numFmtId="191" fontId="6" fillId="0" borderId="21" xfId="0" applyNumberFormat="1" applyFont="1" applyBorder="1" applyAlignment="1">
      <alignment horizontal="right"/>
    </xf>
    <xf numFmtId="191" fontId="5" fillId="12" borderId="3" xfId="0" applyNumberFormat="1" applyFont="1" applyFill="1" applyBorder="1" applyAlignment="1">
      <alignment horizontal="right"/>
    </xf>
    <xf numFmtId="188" fontId="5" fillId="16" borderId="22" xfId="0" applyNumberFormat="1" applyFont="1" applyFill="1" applyBorder="1"/>
    <xf numFmtId="0" fontId="2" fillId="4" borderId="24" xfId="0" applyFont="1" applyFill="1" applyBorder="1" applyAlignment="1">
      <alignment horizontal="center" vertical="center"/>
    </xf>
    <xf numFmtId="0" fontId="18" fillId="4" borderId="29" xfId="0" applyFont="1" applyFill="1" applyBorder="1" applyAlignment="1">
      <alignment horizontal="center" vertical="center" wrapText="1"/>
    </xf>
    <xf numFmtId="188" fontId="22" fillId="4" borderId="21" xfId="0" applyNumberFormat="1" applyFont="1" applyFill="1" applyBorder="1"/>
    <xf numFmtId="188" fontId="24" fillId="4" borderId="21" xfId="0" applyNumberFormat="1" applyFont="1" applyFill="1" applyBorder="1"/>
    <xf numFmtId="188" fontId="17" fillId="4" borderId="21" xfId="0" applyNumberFormat="1" applyFont="1" applyFill="1" applyBorder="1"/>
    <xf numFmtId="188" fontId="12" fillId="4" borderId="21" xfId="0" applyNumberFormat="1" applyFont="1" applyFill="1" applyBorder="1"/>
    <xf numFmtId="187" fontId="2" fillId="4" borderId="21" xfId="0" applyNumberFormat="1" applyFont="1" applyFill="1" applyBorder="1"/>
    <xf numFmtId="0" fontId="2" fillId="6" borderId="35" xfId="0" applyFont="1" applyFill="1" applyBorder="1"/>
    <xf numFmtId="0" fontId="1" fillId="6" borderId="36" xfId="0" applyFont="1" applyFill="1" applyBorder="1"/>
    <xf numFmtId="0" fontId="2" fillId="6" borderId="36" xfId="0" applyFont="1" applyFill="1" applyBorder="1"/>
    <xf numFmtId="188" fontId="23" fillId="6" borderId="36" xfId="0" applyNumberFormat="1" applyFont="1" applyFill="1" applyBorder="1"/>
    <xf numFmtId="188" fontId="5" fillId="6" borderId="36" xfId="0" applyNumberFormat="1" applyFont="1" applyFill="1" applyBorder="1"/>
    <xf numFmtId="191" fontId="5" fillId="12" borderId="36" xfId="0" applyNumberFormat="1" applyFont="1" applyFill="1" applyBorder="1" applyAlignment="1">
      <alignment horizontal="right"/>
    </xf>
    <xf numFmtId="187" fontId="2" fillId="6" borderId="37" xfId="0" applyNumberFormat="1" applyFont="1" applyFill="1" applyBorder="1" applyAlignment="1">
      <alignment horizontal="center"/>
    </xf>
    <xf numFmtId="189" fontId="19" fillId="17" borderId="22" xfId="0" applyNumberFormat="1" applyFont="1" applyFill="1" applyBorder="1"/>
    <xf numFmtId="189" fontId="19" fillId="13" borderId="22" xfId="0" applyNumberFormat="1" applyFont="1" applyFill="1" applyBorder="1"/>
    <xf numFmtId="189" fontId="19" fillId="12" borderId="22" xfId="0" applyNumberFormat="1" applyFont="1" applyFill="1" applyBorder="1"/>
    <xf numFmtId="189" fontId="19" fillId="12" borderId="21" xfId="0" applyNumberFormat="1" applyFont="1" applyFill="1" applyBorder="1"/>
    <xf numFmtId="187" fontId="2" fillId="9" borderId="38" xfId="0" applyNumberFormat="1" applyFont="1" applyFill="1" applyBorder="1" applyAlignment="1">
      <alignment horizontal="center"/>
    </xf>
    <xf numFmtId="189" fontId="19" fillId="12" borderId="3" xfId="0" applyNumberFormat="1" applyFont="1" applyFill="1" applyBorder="1"/>
    <xf numFmtId="188" fontId="22" fillId="18" borderId="22" xfId="0" applyNumberFormat="1" applyFont="1" applyFill="1" applyBorder="1"/>
    <xf numFmtId="188" fontId="22" fillId="19" borderId="22" xfId="0" applyNumberFormat="1" applyFont="1" applyFill="1" applyBorder="1"/>
    <xf numFmtId="0" fontId="2" fillId="14" borderId="22" xfId="0" applyFont="1" applyFill="1" applyBorder="1"/>
    <xf numFmtId="188" fontId="22" fillId="14" borderId="22" xfId="0" applyNumberFormat="1" applyFont="1" applyFill="1" applyBorder="1"/>
    <xf numFmtId="188" fontId="24" fillId="14" borderId="22" xfId="0" applyNumberFormat="1" applyFont="1" applyFill="1" applyBorder="1"/>
    <xf numFmtId="188" fontId="17" fillId="14" borderId="22" xfId="0" applyNumberFormat="1" applyFont="1" applyFill="1" applyBorder="1"/>
    <xf numFmtId="188" fontId="17" fillId="14" borderId="22" xfId="0" applyNumberFormat="1" applyFont="1" applyFill="1" applyBorder="1" applyAlignment="1">
      <alignment horizontal="right"/>
    </xf>
    <xf numFmtId="189" fontId="19" fillId="14" borderId="22" xfId="0" applyNumberFormat="1" applyFont="1" applyFill="1" applyBorder="1"/>
    <xf numFmtId="187" fontId="2" fillId="14" borderId="22" xfId="0" applyNumberFormat="1" applyFont="1" applyFill="1" applyBorder="1"/>
    <xf numFmtId="188" fontId="22" fillId="14" borderId="22" xfId="0" applyNumberFormat="1" applyFont="1" applyFill="1" applyBorder="1" applyAlignment="1">
      <alignment vertical="center" wrapText="1"/>
    </xf>
    <xf numFmtId="188" fontId="24" fillId="14" borderId="22" xfId="0" applyNumberFormat="1" applyFont="1" applyFill="1" applyBorder="1" applyAlignment="1">
      <alignment vertical="center" wrapText="1"/>
    </xf>
    <xf numFmtId="188" fontId="13" fillId="14" borderId="22" xfId="0" applyNumberFormat="1" applyFont="1" applyFill="1" applyBorder="1"/>
    <xf numFmtId="188" fontId="6" fillId="14" borderId="22" xfId="0" applyNumberFormat="1" applyFont="1" applyFill="1" applyBorder="1" applyAlignment="1">
      <alignment horizontal="right"/>
    </xf>
    <xf numFmtId="187" fontId="2" fillId="14" borderId="22" xfId="0" applyNumberFormat="1" applyFont="1" applyFill="1" applyBorder="1" applyAlignment="1">
      <alignment horizontal="center"/>
    </xf>
    <xf numFmtId="43" fontId="26" fillId="0" borderId="22" xfId="0" applyNumberFormat="1" applyFont="1" applyBorder="1"/>
    <xf numFmtId="43" fontId="26" fillId="16" borderId="22" xfId="0" applyNumberFormat="1" applyFont="1" applyFill="1" applyBorder="1" applyAlignment="1">
      <alignment vertical="center" wrapText="1"/>
    </xf>
    <xf numFmtId="43" fontId="27" fillId="0" borderId="22" xfId="0" applyNumberFormat="1" applyFont="1" applyBorder="1" applyAlignment="1">
      <alignment horizontal="right"/>
    </xf>
    <xf numFmtId="43" fontId="26" fillId="16" borderId="22" xfId="0" applyNumberFormat="1" applyFont="1" applyFill="1" applyBorder="1" applyAlignment="1">
      <alignment horizontal="right"/>
    </xf>
    <xf numFmtId="43" fontId="26" fillId="0" borderId="22" xfId="0" applyNumberFormat="1" applyFont="1" applyBorder="1" applyAlignment="1">
      <alignment horizontal="right"/>
    </xf>
    <xf numFmtId="43" fontId="27" fillId="0" borderId="22" xfId="0" applyNumberFormat="1" applyFont="1" applyBorder="1"/>
    <xf numFmtId="43" fontId="27" fillId="0" borderId="22" xfId="1" applyFont="1" applyFill="1" applyBorder="1"/>
    <xf numFmtId="43" fontId="27" fillId="0" borderId="22" xfId="1" applyFont="1" applyBorder="1" applyAlignment="1">
      <alignment horizontal="right"/>
    </xf>
    <xf numFmtId="188" fontId="27" fillId="14" borderId="22" xfId="0" applyNumberFormat="1" applyFont="1" applyFill="1" applyBorder="1"/>
    <xf numFmtId="43" fontId="26" fillId="6" borderId="22" xfId="0" applyNumberFormat="1" applyFont="1" applyFill="1" applyBorder="1" applyAlignment="1">
      <alignment vertical="center" wrapText="1"/>
    </xf>
    <xf numFmtId="43" fontId="28" fillId="0" borderId="22" xfId="1" applyFont="1" applyBorder="1" applyAlignment="1"/>
    <xf numFmtId="43" fontId="26" fillId="0" borderId="3" xfId="0" applyNumberFormat="1" applyFont="1" applyBorder="1"/>
    <xf numFmtId="43" fontId="29" fillId="0" borderId="3" xfId="0" applyNumberFormat="1" applyFont="1" applyBorder="1"/>
    <xf numFmtId="189" fontId="29" fillId="0" borderId="22" xfId="0" applyNumberFormat="1" applyFont="1" applyBorder="1" applyAlignment="1">
      <alignment horizontal="right"/>
    </xf>
    <xf numFmtId="43" fontId="28" fillId="0" borderId="3" xfId="1" applyFont="1" applyBorder="1" applyAlignment="1"/>
    <xf numFmtId="43" fontId="27" fillId="0" borderId="3" xfId="0" applyNumberFormat="1" applyFont="1" applyBorder="1"/>
    <xf numFmtId="187" fontId="12" fillId="9" borderId="30" xfId="0" applyNumberFormat="1" applyFont="1" applyFill="1" applyBorder="1" applyAlignment="1">
      <alignment horizontal="left" shrinkToFit="1"/>
    </xf>
    <xf numFmtId="187" fontId="12" fillId="9" borderId="31" xfId="0" applyNumberFormat="1" applyFont="1" applyFill="1" applyBorder="1" applyAlignment="1">
      <alignment horizontal="left" shrinkToFit="1"/>
    </xf>
    <xf numFmtId="187" fontId="2" fillId="9" borderId="38" xfId="0" applyNumberFormat="1" applyFont="1" applyFill="1" applyBorder="1" applyAlignment="1">
      <alignment horizontal="center" shrinkToFit="1"/>
    </xf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8" xfId="0" applyFont="1" applyBorder="1"/>
    <xf numFmtId="0" fontId="3" fillId="0" borderId="19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6" xfId="0" applyFont="1" applyBorder="1"/>
    <xf numFmtId="0" fontId="1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5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7" xfId="0" applyFont="1" applyBorder="1"/>
    <xf numFmtId="189" fontId="19" fillId="0" borderId="39" xfId="0" applyNumberFormat="1" applyFont="1" applyBorder="1" applyAlignment="1">
      <alignment horizontal="right" vertical="top"/>
    </xf>
    <xf numFmtId="189" fontId="19" fillId="0" borderId="28" xfId="0" applyNumberFormat="1" applyFont="1" applyBorder="1" applyAlignment="1">
      <alignment horizontal="right" vertical="top"/>
    </xf>
    <xf numFmtId="189" fontId="19" fillId="0" borderId="29" xfId="0" applyNumberFormat="1" applyFont="1" applyBorder="1" applyAlignment="1">
      <alignment horizontal="right" vertical="top"/>
    </xf>
    <xf numFmtId="0" fontId="2" fillId="0" borderId="27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2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43" fontId="24" fillId="0" borderId="27" xfId="1" applyFont="1" applyBorder="1" applyAlignment="1">
      <alignment horizontal="center" vertical="top"/>
    </xf>
    <xf numFmtId="43" fontId="24" fillId="0" borderId="28" xfId="1" applyFont="1" applyBorder="1" applyAlignment="1">
      <alignment horizontal="center" vertical="top"/>
    </xf>
    <xf numFmtId="43" fontId="24" fillId="0" borderId="29" xfId="1" applyFont="1" applyBorder="1" applyAlignment="1">
      <alignment horizontal="center" vertical="top"/>
    </xf>
    <xf numFmtId="43" fontId="24" fillId="9" borderId="27" xfId="1" applyFont="1" applyFill="1" applyBorder="1" applyAlignment="1">
      <alignment horizontal="left" vertical="top" wrapText="1"/>
    </xf>
    <xf numFmtId="43" fontId="24" fillId="9" borderId="28" xfId="1" applyFont="1" applyFill="1" applyBorder="1" applyAlignment="1">
      <alignment horizontal="left" vertical="top" wrapText="1"/>
    </xf>
    <xf numFmtId="43" fontId="24" fillId="9" borderId="29" xfId="1" applyFont="1" applyFill="1" applyBorder="1" applyAlignment="1">
      <alignment horizontal="left" vertical="top" wrapText="1"/>
    </xf>
    <xf numFmtId="43" fontId="27" fillId="0" borderId="27" xfId="0" applyNumberFormat="1" applyFont="1" applyBorder="1" applyAlignment="1">
      <alignment horizontal="right" vertical="top"/>
    </xf>
    <xf numFmtId="43" fontId="27" fillId="0" borderId="28" xfId="0" applyNumberFormat="1" applyFont="1" applyBorder="1" applyAlignment="1">
      <alignment horizontal="right" vertical="top"/>
    </xf>
    <xf numFmtId="43" fontId="27" fillId="0" borderId="29" xfId="0" applyNumberFormat="1" applyFont="1" applyBorder="1" applyAlignment="1">
      <alignment horizontal="right" vertical="top"/>
    </xf>
    <xf numFmtId="188" fontId="13" fillId="0" borderId="27" xfId="0" applyNumberFormat="1" applyFont="1" applyBorder="1" applyAlignment="1">
      <alignment horizontal="right" vertical="top"/>
    </xf>
    <xf numFmtId="188" fontId="13" fillId="0" borderId="28" xfId="0" applyNumberFormat="1" applyFont="1" applyBorder="1" applyAlignment="1">
      <alignment horizontal="right" vertical="top"/>
    </xf>
    <xf numFmtId="188" fontId="13" fillId="0" borderId="29" xfId="0" applyNumberFormat="1" applyFont="1" applyBorder="1" applyAlignment="1">
      <alignment horizontal="right" vertical="top"/>
    </xf>
    <xf numFmtId="191" fontId="6" fillId="0" borderId="27" xfId="0" applyNumberFormat="1" applyFont="1" applyBorder="1" applyAlignment="1">
      <alignment horizontal="right" vertical="top"/>
    </xf>
    <xf numFmtId="191" fontId="6" fillId="0" borderId="28" xfId="0" applyNumberFormat="1" applyFont="1" applyBorder="1" applyAlignment="1">
      <alignment horizontal="right" vertical="top"/>
    </xf>
    <xf numFmtId="191" fontId="6" fillId="0" borderId="29" xfId="0" applyNumberFormat="1" applyFont="1" applyBorder="1" applyAlignment="1">
      <alignment horizontal="right" vertical="top"/>
    </xf>
    <xf numFmtId="189" fontId="19" fillId="0" borderId="27" xfId="0" applyNumberFormat="1" applyFont="1" applyBorder="1" applyAlignment="1">
      <alignment horizontal="right" vertical="top"/>
    </xf>
    <xf numFmtId="43" fontId="24" fillId="0" borderId="27" xfId="1" applyFont="1" applyBorder="1" applyAlignment="1">
      <alignment horizontal="left" vertical="top"/>
    </xf>
    <xf numFmtId="43" fontId="24" fillId="0" borderId="28" xfId="1" applyFont="1" applyBorder="1" applyAlignment="1">
      <alignment horizontal="left" vertical="top"/>
    </xf>
    <xf numFmtId="43" fontId="24" fillId="0" borderId="29" xfId="1" applyFont="1" applyBorder="1" applyAlignment="1">
      <alignment horizontal="left" vertical="top"/>
    </xf>
    <xf numFmtId="43" fontId="24" fillId="9" borderId="27" xfId="1" applyFont="1" applyFill="1" applyBorder="1" applyAlignment="1">
      <alignment horizontal="center" vertical="top"/>
    </xf>
    <xf numFmtId="43" fontId="24" fillId="9" borderId="28" xfId="1" applyFont="1" applyFill="1" applyBorder="1" applyAlignment="1">
      <alignment horizontal="center" vertical="top"/>
    </xf>
    <xf numFmtId="43" fontId="24" fillId="9" borderId="29" xfId="1" applyFont="1" applyFill="1" applyBorder="1" applyAlignment="1">
      <alignment horizontal="center" vertical="top"/>
    </xf>
    <xf numFmtId="43" fontId="13" fillId="0" borderId="27" xfId="1" applyFont="1" applyBorder="1" applyAlignment="1">
      <alignment horizontal="left" vertical="top"/>
    </xf>
    <xf numFmtId="43" fontId="13" fillId="0" borderId="28" xfId="1" applyFont="1" applyBorder="1" applyAlignment="1">
      <alignment horizontal="left" vertical="top"/>
    </xf>
    <xf numFmtId="43" fontId="13" fillId="0" borderId="29" xfId="1" applyFont="1" applyBorder="1" applyAlignment="1">
      <alignment horizontal="left" vertical="top"/>
    </xf>
    <xf numFmtId="43" fontId="13" fillId="0" borderId="27" xfId="1" applyFont="1" applyBorder="1" applyAlignment="1">
      <alignment horizontal="center" vertical="top"/>
    </xf>
    <xf numFmtId="43" fontId="13" fillId="0" borderId="28" xfId="1" applyFont="1" applyBorder="1" applyAlignment="1">
      <alignment horizontal="center" vertical="top"/>
    </xf>
    <xf numFmtId="43" fontId="13" fillId="0" borderId="29" xfId="1" applyFont="1" applyBorder="1" applyAlignment="1">
      <alignment horizontal="center" vertical="top"/>
    </xf>
    <xf numFmtId="191" fontId="6" fillId="0" borderId="39" xfId="0" applyNumberFormat="1" applyFont="1" applyBorder="1" applyAlignment="1">
      <alignment horizontal="right" vertical="top"/>
    </xf>
    <xf numFmtId="43" fontId="24" fillId="0" borderId="27" xfId="1" applyFont="1" applyBorder="1" applyAlignment="1">
      <alignment horizontal="right" vertical="top"/>
    </xf>
    <xf numFmtId="43" fontId="24" fillId="0" borderId="28" xfId="1" applyFont="1" applyBorder="1" applyAlignment="1">
      <alignment horizontal="right" vertical="top"/>
    </xf>
    <xf numFmtId="43" fontId="24" fillId="0" borderId="29" xfId="1" applyFont="1" applyBorder="1" applyAlignment="1">
      <alignment horizontal="righ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52</xdr:row>
      <xdr:rowOff>247649</xdr:rowOff>
    </xdr:from>
    <xdr:to>
      <xdr:col>2</xdr:col>
      <xdr:colOff>1381125</xdr:colOff>
      <xdr:row>55</xdr:row>
      <xdr:rowOff>247649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E5F09F7-3859-46F6-B263-A9178F59013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1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16278224"/>
          <a:ext cx="1314450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400051</xdr:colOff>
      <xdr:row>51</xdr:row>
      <xdr:rowOff>247650</xdr:rowOff>
    </xdr:from>
    <xdr:to>
      <xdr:col>8</xdr:col>
      <xdr:colOff>923926</xdr:colOff>
      <xdr:row>54</xdr:row>
      <xdr:rowOff>8890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F281E94-C8D2-4713-8E66-BB9A59988CF2}"/>
            </a:ext>
          </a:extLst>
        </xdr:cNvPr>
        <xdr:cNvPicPr/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100000"/>
                  </a14:imgEffect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6" y="15963900"/>
          <a:ext cx="1562100" cy="704215"/>
        </a:xfrm>
        <a:prstGeom prst="rect">
          <a:avLst/>
        </a:prstGeom>
        <a:noFill/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F9D7-F9AC-4D1E-8B25-8E61DB242C15}">
  <dimension ref="A1:AA1003"/>
  <sheetViews>
    <sheetView tabSelected="1" zoomScaleNormal="100" workbookViewId="0">
      <selection activeCell="L23" sqref="L23"/>
    </sheetView>
  </sheetViews>
  <sheetFormatPr defaultColWidth="12.625" defaultRowHeight="14.25"/>
  <cols>
    <col min="1" max="1" width="7.125" customWidth="1"/>
    <col min="2" max="2" width="29.25" customWidth="1"/>
    <col min="3" max="3" width="24.875" customWidth="1"/>
    <col min="4" max="4" width="14.625" customWidth="1"/>
    <col min="5" max="5" width="15.75" customWidth="1"/>
    <col min="6" max="6" width="12.875" customWidth="1"/>
    <col min="7" max="9" width="13.625" customWidth="1"/>
    <col min="10" max="10" width="32.5" customWidth="1"/>
    <col min="11" max="18" width="11.875" customWidth="1"/>
  </cols>
  <sheetData>
    <row r="1" spans="1:27" ht="24.6" customHeight="1">
      <c r="A1" s="31" t="s">
        <v>60</v>
      </c>
      <c r="B1" s="32"/>
      <c r="C1" s="32"/>
      <c r="D1" s="32"/>
      <c r="E1" s="32"/>
      <c r="F1" s="32"/>
      <c r="G1" s="32"/>
      <c r="H1" s="32"/>
      <c r="I1" s="32"/>
      <c r="J1" s="3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6" customHeight="1">
      <c r="A2" s="31" t="s">
        <v>42</v>
      </c>
      <c r="B2" s="32"/>
      <c r="C2" s="32"/>
      <c r="D2" s="32"/>
      <c r="E2" s="32"/>
      <c r="F2" s="32"/>
      <c r="G2" s="32"/>
      <c r="H2" s="32"/>
      <c r="I2" s="32"/>
      <c r="J2" s="3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4.6" customHeight="1">
      <c r="A3" s="31" t="s">
        <v>61</v>
      </c>
      <c r="B3" s="32"/>
      <c r="C3" s="32"/>
      <c r="D3" s="32"/>
      <c r="E3" s="32"/>
      <c r="F3" s="32"/>
      <c r="G3" s="32"/>
      <c r="H3" s="32"/>
      <c r="I3" s="32"/>
      <c r="J3" s="3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4.6" customHeight="1">
      <c r="A4" s="31" t="s">
        <v>59</v>
      </c>
      <c r="B4" s="33"/>
      <c r="C4" s="33"/>
      <c r="D4" s="33"/>
      <c r="E4" s="33"/>
      <c r="F4" s="33"/>
      <c r="G4" s="33"/>
      <c r="H4" s="33"/>
      <c r="I4" s="33"/>
      <c r="J4" s="3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4.6" customHeight="1">
      <c r="A5" s="176" t="s">
        <v>0</v>
      </c>
      <c r="B5" s="179" t="s">
        <v>1</v>
      </c>
      <c r="C5" s="180" t="s">
        <v>2</v>
      </c>
      <c r="D5" s="172" t="s">
        <v>3</v>
      </c>
      <c r="E5" s="175" t="s">
        <v>48</v>
      </c>
      <c r="F5" s="166" t="s">
        <v>4</v>
      </c>
      <c r="G5" s="167"/>
      <c r="H5" s="2"/>
      <c r="I5" s="3"/>
      <c r="J5" s="172" t="s">
        <v>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4.6" customHeight="1">
      <c r="A6" s="177"/>
      <c r="B6" s="173"/>
      <c r="C6" s="181"/>
      <c r="D6" s="173"/>
      <c r="E6" s="173"/>
      <c r="F6" s="168"/>
      <c r="G6" s="169"/>
      <c r="H6" s="2" t="s">
        <v>6</v>
      </c>
      <c r="I6" s="4" t="s">
        <v>7</v>
      </c>
      <c r="J6" s="17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4.6" customHeight="1">
      <c r="A7" s="178"/>
      <c r="B7" s="174"/>
      <c r="C7" s="182"/>
      <c r="D7" s="174"/>
      <c r="E7" s="174"/>
      <c r="F7" s="170"/>
      <c r="G7" s="171"/>
      <c r="H7" s="5"/>
      <c r="I7" s="6"/>
      <c r="J7" s="17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4.6" customHeight="1" thickBot="1">
      <c r="A8" s="7"/>
      <c r="B8" s="96" t="s">
        <v>8</v>
      </c>
      <c r="C8" s="7"/>
      <c r="D8" s="8"/>
      <c r="E8" s="8"/>
      <c r="F8" s="9" t="s">
        <v>9</v>
      </c>
      <c r="G8" s="9" t="s">
        <v>10</v>
      </c>
      <c r="H8" s="8"/>
      <c r="I8" s="8"/>
      <c r="J8" s="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4.6" customHeight="1" thickBot="1">
      <c r="A9" s="10"/>
      <c r="B9" s="73" t="s">
        <v>11</v>
      </c>
      <c r="C9" s="11"/>
      <c r="D9" s="12"/>
      <c r="E9" s="12"/>
      <c r="F9" s="13" t="s">
        <v>12</v>
      </c>
      <c r="G9" s="13" t="s">
        <v>13</v>
      </c>
      <c r="H9" s="12"/>
      <c r="I9" s="12"/>
      <c r="J9" s="1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4.6" customHeight="1">
      <c r="A10" s="14"/>
      <c r="B10" s="15" t="s">
        <v>14</v>
      </c>
      <c r="C10" s="16"/>
      <c r="D10" s="55"/>
      <c r="E10" s="55"/>
      <c r="F10" s="55"/>
      <c r="G10" s="55"/>
      <c r="H10" s="55"/>
      <c r="I10" s="55"/>
      <c r="J10" s="1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4.6" customHeight="1">
      <c r="A11" s="18">
        <v>1</v>
      </c>
      <c r="B11" s="19" t="s">
        <v>15</v>
      </c>
      <c r="C11" s="19" t="s">
        <v>16</v>
      </c>
      <c r="D11" s="80">
        <v>1296000</v>
      </c>
      <c r="E11" s="85">
        <v>1068400</v>
      </c>
      <c r="F11" s="68">
        <v>258000</v>
      </c>
      <c r="G11" s="68">
        <v>283600</v>
      </c>
      <c r="H11" s="94">
        <f>E11-F11-G11</f>
        <v>526800</v>
      </c>
      <c r="I11" s="47">
        <f>SUM(G11+F11)/E11*100</f>
        <v>50.692624485211532</v>
      </c>
      <c r="J11" s="20" t="s">
        <v>17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4.6" customHeight="1">
      <c r="A12" s="18">
        <v>2</v>
      </c>
      <c r="B12" s="19" t="s">
        <v>18</v>
      </c>
      <c r="C12" s="19" t="s">
        <v>16</v>
      </c>
      <c r="D12" s="80">
        <v>103200</v>
      </c>
      <c r="E12" s="157">
        <v>0</v>
      </c>
      <c r="F12" s="152">
        <v>0</v>
      </c>
      <c r="G12" s="152">
        <v>0</v>
      </c>
      <c r="H12" s="149">
        <f t="shared" ref="H12:H13" si="0">E12-F12-G12</f>
        <v>0</v>
      </c>
      <c r="I12" s="160" t="s">
        <v>69</v>
      </c>
      <c r="J12" s="20" t="s">
        <v>17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4.6" customHeight="1">
      <c r="A13" s="56">
        <v>3</v>
      </c>
      <c r="B13" s="64" t="s">
        <v>19</v>
      </c>
      <c r="C13" s="64" t="s">
        <v>16</v>
      </c>
      <c r="D13" s="81">
        <v>25100</v>
      </c>
      <c r="E13" s="161">
        <v>0</v>
      </c>
      <c r="F13" s="162">
        <v>0</v>
      </c>
      <c r="G13" s="162">
        <v>0</v>
      </c>
      <c r="H13" s="149">
        <f t="shared" si="0"/>
        <v>0</v>
      </c>
      <c r="I13" s="160" t="s">
        <v>69</v>
      </c>
      <c r="J13" s="61" t="s">
        <v>17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4.6" customHeight="1">
      <c r="A14" s="186">
        <v>4</v>
      </c>
      <c r="B14" s="189" t="s">
        <v>20</v>
      </c>
      <c r="C14" s="189" t="s">
        <v>16</v>
      </c>
      <c r="D14" s="208">
        <v>55700</v>
      </c>
      <c r="E14" s="195">
        <v>144000</v>
      </c>
      <c r="F14" s="214">
        <v>36000</v>
      </c>
      <c r="G14" s="217">
        <v>36000</v>
      </c>
      <c r="H14" s="220">
        <f>E14-F14-G14</f>
        <v>72000</v>
      </c>
      <c r="I14" s="183">
        <f>SUM(G14+F14)/E14*100</f>
        <v>50</v>
      </c>
      <c r="J14" s="69" t="s">
        <v>58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4.6" customHeight="1">
      <c r="A15" s="187"/>
      <c r="B15" s="190"/>
      <c r="C15" s="190"/>
      <c r="D15" s="209"/>
      <c r="E15" s="196"/>
      <c r="F15" s="215"/>
      <c r="G15" s="218"/>
      <c r="H15" s="205"/>
      <c r="I15" s="184"/>
      <c r="J15" s="70" t="s">
        <v>53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4.6" customHeight="1">
      <c r="A16" s="187"/>
      <c r="B16" s="190"/>
      <c r="C16" s="190"/>
      <c r="D16" s="209"/>
      <c r="E16" s="196"/>
      <c r="F16" s="215"/>
      <c r="G16" s="218"/>
      <c r="H16" s="205"/>
      <c r="I16" s="184"/>
      <c r="J16" s="70" t="s">
        <v>49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4.6" customHeight="1">
      <c r="A17" s="188"/>
      <c r="B17" s="191"/>
      <c r="C17" s="191"/>
      <c r="D17" s="210"/>
      <c r="E17" s="197"/>
      <c r="F17" s="216"/>
      <c r="G17" s="219"/>
      <c r="H17" s="206"/>
      <c r="I17" s="185"/>
      <c r="J17" s="7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4.6" customHeight="1">
      <c r="A18" s="186">
        <v>5</v>
      </c>
      <c r="B18" s="189" t="s">
        <v>21</v>
      </c>
      <c r="C18" s="189" t="s">
        <v>16</v>
      </c>
      <c r="D18" s="192">
        <v>9700</v>
      </c>
      <c r="E18" s="195">
        <v>38300</v>
      </c>
      <c r="F18" s="198">
        <v>0</v>
      </c>
      <c r="G18" s="201">
        <v>30000</v>
      </c>
      <c r="H18" s="204">
        <f>E18-F18-G18</f>
        <v>8300</v>
      </c>
      <c r="I18" s="207">
        <f>SUM(G18+F18)/E18*100</f>
        <v>78.328981723237604</v>
      </c>
      <c r="J18" s="69" t="s">
        <v>58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4.6" customHeight="1">
      <c r="A19" s="187"/>
      <c r="B19" s="190"/>
      <c r="C19" s="190"/>
      <c r="D19" s="193"/>
      <c r="E19" s="196"/>
      <c r="F19" s="199"/>
      <c r="G19" s="202"/>
      <c r="H19" s="205"/>
      <c r="I19" s="184"/>
      <c r="J19" s="70" t="s">
        <v>52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4.6" customHeight="1">
      <c r="A20" s="187"/>
      <c r="B20" s="190"/>
      <c r="C20" s="190"/>
      <c r="D20" s="193"/>
      <c r="E20" s="196"/>
      <c r="F20" s="199"/>
      <c r="G20" s="202"/>
      <c r="H20" s="205"/>
      <c r="I20" s="184"/>
      <c r="J20" s="70" t="s">
        <v>54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4.6" customHeight="1">
      <c r="A21" s="187"/>
      <c r="B21" s="190"/>
      <c r="C21" s="190"/>
      <c r="D21" s="193"/>
      <c r="E21" s="196"/>
      <c r="F21" s="199"/>
      <c r="G21" s="202"/>
      <c r="H21" s="205"/>
      <c r="I21" s="184"/>
      <c r="J21" s="70" t="s">
        <v>55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4.6" customHeight="1">
      <c r="A22" s="188"/>
      <c r="B22" s="191"/>
      <c r="C22" s="191"/>
      <c r="D22" s="194"/>
      <c r="E22" s="197"/>
      <c r="F22" s="200"/>
      <c r="G22" s="203"/>
      <c r="H22" s="206"/>
      <c r="I22" s="185"/>
      <c r="J22" s="13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4.6" customHeight="1">
      <c r="A23" s="186">
        <v>6</v>
      </c>
      <c r="B23" s="189" t="s">
        <v>63</v>
      </c>
      <c r="C23" s="186" t="s">
        <v>16</v>
      </c>
      <c r="D23" s="192">
        <v>580000</v>
      </c>
      <c r="E23" s="211">
        <v>1005300</v>
      </c>
      <c r="F23" s="201">
        <v>282400</v>
      </c>
      <c r="G23" s="201">
        <v>280300</v>
      </c>
      <c r="H23" s="204">
        <f>E23-F23-G23</f>
        <v>442600</v>
      </c>
      <c r="I23" s="207">
        <f>SUM(G23+F23)/E23*100</f>
        <v>55.973341291156864</v>
      </c>
      <c r="J23" s="163" t="s">
        <v>58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24.6" customHeight="1">
      <c r="A24" s="187"/>
      <c r="B24" s="190"/>
      <c r="C24" s="187"/>
      <c r="D24" s="193"/>
      <c r="E24" s="212"/>
      <c r="F24" s="202"/>
      <c r="G24" s="202"/>
      <c r="H24" s="205"/>
      <c r="I24" s="184"/>
      <c r="J24" s="164" t="s">
        <v>56</v>
      </c>
      <c r="K24" s="10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4.6" customHeight="1">
      <c r="A25" s="188"/>
      <c r="B25" s="191"/>
      <c r="C25" s="188"/>
      <c r="D25" s="194"/>
      <c r="E25" s="213"/>
      <c r="F25" s="203"/>
      <c r="G25" s="203"/>
      <c r="H25" s="206"/>
      <c r="I25" s="185"/>
      <c r="J25" s="16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4.6" customHeight="1">
      <c r="A26" s="65">
        <v>7</v>
      </c>
      <c r="B26" s="66" t="s">
        <v>22</v>
      </c>
      <c r="C26" s="66" t="s">
        <v>16</v>
      </c>
      <c r="D26" s="82">
        <v>1005300</v>
      </c>
      <c r="E26" s="82">
        <v>580000</v>
      </c>
      <c r="F26" s="72">
        <v>146000</v>
      </c>
      <c r="G26" s="72">
        <v>144000</v>
      </c>
      <c r="H26" s="110">
        <f>E26-F26-G26</f>
        <v>290000</v>
      </c>
      <c r="I26" s="67">
        <f>SUM(G26+F26)/E26*100</f>
        <v>50</v>
      </c>
      <c r="J26" s="63" t="s">
        <v>17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4.6" customHeight="1">
      <c r="A27" s="18">
        <v>8</v>
      </c>
      <c r="B27" s="19" t="s">
        <v>23</v>
      </c>
      <c r="C27" s="19" t="s">
        <v>16</v>
      </c>
      <c r="D27" s="80">
        <v>7000</v>
      </c>
      <c r="E27" s="157">
        <v>0</v>
      </c>
      <c r="F27" s="147">
        <v>0</v>
      </c>
      <c r="G27" s="158">
        <v>0</v>
      </c>
      <c r="H27" s="151">
        <v>0</v>
      </c>
      <c r="I27" s="159">
        <v>0</v>
      </c>
      <c r="J27" s="61" t="s">
        <v>17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4.6" customHeight="1">
      <c r="A28" s="76"/>
      <c r="B28" s="57" t="s">
        <v>24</v>
      </c>
      <c r="C28" s="58"/>
      <c r="D28" s="83">
        <f>SUM(D11:D27)</f>
        <v>3082000</v>
      </c>
      <c r="E28" s="83">
        <f>SUM(E11:E27)</f>
        <v>2836000</v>
      </c>
      <c r="F28" s="59">
        <f>SUM(F11:F27)</f>
        <v>722400</v>
      </c>
      <c r="G28" s="60">
        <f>SUM(G11:G27)</f>
        <v>773900</v>
      </c>
      <c r="H28" s="111">
        <f>E28-F28-G28</f>
        <v>1339700</v>
      </c>
      <c r="I28" s="132">
        <f>SUM(G28+F28)/E28*100</f>
        <v>52.760930888575466</v>
      </c>
      <c r="J28" s="6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4.6" customHeight="1">
      <c r="A29" s="186">
        <v>9</v>
      </c>
      <c r="B29" s="189" t="s">
        <v>25</v>
      </c>
      <c r="C29" s="189" t="s">
        <v>16</v>
      </c>
      <c r="D29" s="221">
        <v>72400</v>
      </c>
      <c r="E29" s="211">
        <v>318400</v>
      </c>
      <c r="F29" s="201">
        <v>86207.77</v>
      </c>
      <c r="G29" s="201">
        <v>72216.83</v>
      </c>
      <c r="H29" s="204">
        <f>E29-F29-G29</f>
        <v>159975.39999999997</v>
      </c>
      <c r="I29" s="207">
        <f>SUM(G29+F29)/E29*100</f>
        <v>49.75646984924623</v>
      </c>
      <c r="J29" s="69" t="s">
        <v>58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4.6" customHeight="1">
      <c r="A30" s="187"/>
      <c r="B30" s="190"/>
      <c r="C30" s="190"/>
      <c r="D30" s="222"/>
      <c r="E30" s="212"/>
      <c r="F30" s="202"/>
      <c r="G30" s="202"/>
      <c r="H30" s="205"/>
      <c r="I30" s="184"/>
      <c r="J30" s="70" t="s">
        <v>50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4.6" customHeight="1">
      <c r="A31" s="187"/>
      <c r="B31" s="190"/>
      <c r="C31" s="190"/>
      <c r="D31" s="222"/>
      <c r="E31" s="212"/>
      <c r="F31" s="202"/>
      <c r="G31" s="202"/>
      <c r="H31" s="205"/>
      <c r="I31" s="184"/>
      <c r="J31" s="70" t="s">
        <v>51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4.6" customHeight="1">
      <c r="A32" s="188"/>
      <c r="B32" s="191"/>
      <c r="C32" s="191"/>
      <c r="D32" s="223"/>
      <c r="E32" s="213"/>
      <c r="F32" s="203"/>
      <c r="G32" s="203"/>
      <c r="H32" s="206"/>
      <c r="I32" s="185"/>
      <c r="J32" s="70" t="s">
        <v>57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4.6" customHeight="1">
      <c r="A33" s="120"/>
      <c r="B33" s="121" t="s">
        <v>26</v>
      </c>
      <c r="C33" s="122"/>
      <c r="D33" s="123">
        <f>SUM(D28:D29)</f>
        <v>3154400</v>
      </c>
      <c r="E33" s="123">
        <f>SUM(E28:E29)</f>
        <v>3154400</v>
      </c>
      <c r="F33" s="124">
        <f>SUM(F28:F29)</f>
        <v>808607.77</v>
      </c>
      <c r="G33" s="124">
        <f>SUM(G28:G29)</f>
        <v>846116.83</v>
      </c>
      <c r="H33" s="125">
        <f>E33-F33-G33</f>
        <v>1499675.4</v>
      </c>
      <c r="I33" s="130">
        <f>SUM(G33+F33)/E33*100</f>
        <v>52.457665483134676</v>
      </c>
      <c r="J33" s="126"/>
      <c r="K33" s="7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4.95" customHeight="1">
      <c r="A34" s="113"/>
      <c r="B34" s="114" t="s">
        <v>27</v>
      </c>
      <c r="C34" s="11"/>
      <c r="D34" s="115"/>
      <c r="E34" s="116"/>
      <c r="F34" s="117"/>
      <c r="G34" s="118"/>
      <c r="H34" s="117"/>
      <c r="I34" s="117"/>
      <c r="J34" s="11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24.95" customHeight="1">
      <c r="A35" s="14"/>
      <c r="B35" s="79" t="s">
        <v>28</v>
      </c>
      <c r="C35" s="16"/>
      <c r="D35" s="77"/>
      <c r="E35" s="86"/>
      <c r="F35" s="51"/>
      <c r="G35" s="50"/>
      <c r="H35" s="51"/>
      <c r="I35" s="51"/>
      <c r="J35" s="17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4.95" customHeight="1">
      <c r="A36" s="78"/>
      <c r="B36" s="23" t="s">
        <v>29</v>
      </c>
      <c r="C36" s="24"/>
      <c r="D36" s="78"/>
      <c r="E36" s="87"/>
      <c r="F36" s="53"/>
      <c r="G36" s="52"/>
      <c r="H36" s="53"/>
      <c r="I36" s="53"/>
      <c r="J36" s="2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4.95" customHeight="1">
      <c r="A37" s="97"/>
      <c r="B37" s="26" t="s">
        <v>30</v>
      </c>
      <c r="C37" s="135"/>
      <c r="D37" s="136"/>
      <c r="E37" s="137"/>
      <c r="F37" s="138"/>
      <c r="G37" s="138"/>
      <c r="H37" s="139"/>
      <c r="I37" s="140"/>
      <c r="J37" s="14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4.95" customHeight="1">
      <c r="A38" s="18">
        <v>10</v>
      </c>
      <c r="B38" s="19" t="s">
        <v>31</v>
      </c>
      <c r="C38" s="19" t="s">
        <v>16</v>
      </c>
      <c r="D38" s="84">
        <v>36700</v>
      </c>
      <c r="E38" s="84">
        <v>36700</v>
      </c>
      <c r="F38" s="154">
        <v>0</v>
      </c>
      <c r="G38" s="68">
        <v>18400</v>
      </c>
      <c r="H38" s="93">
        <f>E38-F38-G38</f>
        <v>18300</v>
      </c>
      <c r="I38" s="47">
        <f>SUM(G38+F38)/E38*100</f>
        <v>50.136239782016347</v>
      </c>
      <c r="J38" s="20" t="s">
        <v>17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4.95" customHeight="1">
      <c r="A39" s="97"/>
      <c r="B39" s="27" t="s">
        <v>32</v>
      </c>
      <c r="C39" s="135"/>
      <c r="D39" s="142"/>
      <c r="E39" s="143"/>
      <c r="F39" s="155"/>
      <c r="G39" s="144"/>
      <c r="H39" s="145"/>
      <c r="I39" s="140"/>
      <c r="J39" s="14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4.95" customHeight="1">
      <c r="A40" s="18">
        <v>11</v>
      </c>
      <c r="B40" s="28" t="s">
        <v>31</v>
      </c>
      <c r="C40" s="19" t="s">
        <v>16</v>
      </c>
      <c r="D40" s="84">
        <v>59900</v>
      </c>
      <c r="E40" s="84">
        <v>59900</v>
      </c>
      <c r="F40" s="152">
        <v>0</v>
      </c>
      <c r="G40" s="68">
        <v>30000</v>
      </c>
      <c r="H40" s="93">
        <f>E40-F40-G40</f>
        <v>29900</v>
      </c>
      <c r="I40" s="47">
        <f>SUM(G40+F40)/E40*100</f>
        <v>50.083472454090149</v>
      </c>
      <c r="J40" s="20" t="s">
        <v>17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4.95" customHeight="1">
      <c r="A41" s="22"/>
      <c r="B41" s="21" t="s">
        <v>26</v>
      </c>
      <c r="C41" s="22"/>
      <c r="D41" s="54">
        <f>SUM(D38:D40)</f>
        <v>96600</v>
      </c>
      <c r="E41" s="88">
        <f t="shared" ref="E41:F41" si="1">SUM(E38:E40)</f>
        <v>96600</v>
      </c>
      <c r="F41" s="156">
        <f t="shared" si="1"/>
        <v>0</v>
      </c>
      <c r="G41" s="48">
        <f>SUM(G40,G38)</f>
        <v>48400</v>
      </c>
      <c r="H41" s="49">
        <f>E41-F41-G41</f>
        <v>48200</v>
      </c>
      <c r="I41" s="129">
        <f>SUM(G41+F41)/E41*100</f>
        <v>50.103519668737064</v>
      </c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4.95" customHeight="1">
      <c r="A42" s="98"/>
      <c r="B42" s="99" t="s">
        <v>64</v>
      </c>
      <c r="C42" s="133"/>
      <c r="D42" s="115"/>
      <c r="E42" s="116"/>
      <c r="F42" s="117"/>
      <c r="G42" s="118"/>
      <c r="H42" s="117"/>
      <c r="I42" s="117"/>
      <c r="J42" s="11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4.95" customHeight="1">
      <c r="A43" s="100" t="s">
        <v>65</v>
      </c>
      <c r="B43" s="101" t="s">
        <v>33</v>
      </c>
      <c r="C43" s="134"/>
      <c r="D43" s="77"/>
      <c r="E43" s="86"/>
      <c r="F43" s="51"/>
      <c r="G43" s="50"/>
      <c r="H43" s="51"/>
      <c r="I43" s="51"/>
      <c r="J43" s="1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4.95" customHeight="1">
      <c r="A44" s="102"/>
      <c r="B44" s="103" t="s">
        <v>66</v>
      </c>
      <c r="C44" s="102"/>
      <c r="D44" s="102"/>
      <c r="E44" s="102"/>
      <c r="F44" s="102"/>
      <c r="G44" s="102"/>
      <c r="H44" s="102"/>
      <c r="I44" s="102"/>
      <c r="J44" s="10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4.95" customHeight="1">
      <c r="A45" s="89">
        <v>12</v>
      </c>
      <c r="B45" s="75" t="s">
        <v>34</v>
      </c>
      <c r="C45" s="19" t="s">
        <v>68</v>
      </c>
      <c r="D45" s="106">
        <v>6360</v>
      </c>
      <c r="E45" s="106">
        <v>6360</v>
      </c>
      <c r="F45" s="152">
        <v>0</v>
      </c>
      <c r="G45" s="92">
        <v>6360</v>
      </c>
      <c r="H45" s="149">
        <f>E45-F45-G45</f>
        <v>0</v>
      </c>
      <c r="I45" s="47">
        <f>SUM(G45+F45)/D45*100</f>
        <v>100</v>
      </c>
      <c r="J45" s="20" t="s">
        <v>17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4.95" customHeight="1">
      <c r="A46" s="89">
        <v>13</v>
      </c>
      <c r="B46" s="75" t="s">
        <v>35</v>
      </c>
      <c r="C46" s="19" t="s">
        <v>68</v>
      </c>
      <c r="D46" s="106">
        <v>3710</v>
      </c>
      <c r="E46" s="106">
        <v>3710</v>
      </c>
      <c r="F46" s="152">
        <v>0</v>
      </c>
      <c r="G46" s="92">
        <v>3710</v>
      </c>
      <c r="H46" s="149">
        <f t="shared" ref="H46:H49" si="2">E46-F46-G46</f>
        <v>0</v>
      </c>
      <c r="I46" s="47">
        <f t="shared" ref="I46:I49" si="3">SUM(G46+F46)/D46*100</f>
        <v>100</v>
      </c>
      <c r="J46" s="20" t="s">
        <v>17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4.95" customHeight="1">
      <c r="A47" s="89">
        <v>14</v>
      </c>
      <c r="B47" s="75" t="s">
        <v>36</v>
      </c>
      <c r="C47" s="19" t="s">
        <v>68</v>
      </c>
      <c r="D47" s="106">
        <v>9000</v>
      </c>
      <c r="E47" s="106">
        <v>9000</v>
      </c>
      <c r="F47" s="153">
        <v>0</v>
      </c>
      <c r="G47" s="105">
        <v>9000</v>
      </c>
      <c r="H47" s="149">
        <f t="shared" si="2"/>
        <v>0</v>
      </c>
      <c r="I47" s="47">
        <f t="shared" si="3"/>
        <v>100</v>
      </c>
      <c r="J47" s="20" t="s">
        <v>17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4.95" customHeight="1">
      <c r="A48" s="89">
        <v>15</v>
      </c>
      <c r="B48" s="75" t="s">
        <v>37</v>
      </c>
      <c r="C48" s="19" t="s">
        <v>68</v>
      </c>
      <c r="D48" s="106">
        <v>8750</v>
      </c>
      <c r="E48" s="106">
        <v>8750</v>
      </c>
      <c r="F48" s="152">
        <v>0</v>
      </c>
      <c r="G48" s="92">
        <v>8750</v>
      </c>
      <c r="H48" s="149">
        <f t="shared" si="2"/>
        <v>0</v>
      </c>
      <c r="I48" s="47">
        <f t="shared" si="3"/>
        <v>100</v>
      </c>
      <c r="J48" s="20" t="s">
        <v>17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4.95" customHeight="1">
      <c r="A49" s="89">
        <v>16</v>
      </c>
      <c r="B49" s="75" t="s">
        <v>67</v>
      </c>
      <c r="C49" s="19" t="s">
        <v>68</v>
      </c>
      <c r="D49" s="106">
        <v>720</v>
      </c>
      <c r="E49" s="106">
        <v>720</v>
      </c>
      <c r="F49" s="152">
        <v>0</v>
      </c>
      <c r="G49" s="92">
        <v>720</v>
      </c>
      <c r="H49" s="149">
        <f t="shared" si="2"/>
        <v>0</v>
      </c>
      <c r="I49" s="47">
        <f t="shared" si="3"/>
        <v>100</v>
      </c>
      <c r="J49" s="20" t="s">
        <v>17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4.95" customHeight="1">
      <c r="A50" s="102"/>
      <c r="B50" s="104" t="s">
        <v>38</v>
      </c>
      <c r="C50" s="102"/>
      <c r="D50" s="107">
        <f>SUM(D45:D49)</f>
        <v>28540</v>
      </c>
      <c r="E50" s="107">
        <f>SUM(E45:E49)</f>
        <v>28540</v>
      </c>
      <c r="F50" s="148">
        <f t="shared" ref="F50" si="4">SUM(F47:F49)</f>
        <v>0</v>
      </c>
      <c r="G50" s="112">
        <f>SUM(G45:G49)</f>
        <v>28540</v>
      </c>
      <c r="H50" s="150">
        <f>SUM(H45:H49)</f>
        <v>0</v>
      </c>
      <c r="I50" s="127">
        <f>SUM(G50+F50)/E50*100</f>
        <v>100</v>
      </c>
      <c r="J50" s="10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4.95" customHeight="1">
      <c r="A51" s="90"/>
      <c r="B51" s="91" t="s">
        <v>62</v>
      </c>
      <c r="C51" s="90"/>
      <c r="D51" s="95">
        <f>D33+D41+D50</f>
        <v>3279540</v>
      </c>
      <c r="E51" s="95">
        <f>E33+E41+E50</f>
        <v>3279540</v>
      </c>
      <c r="F51" s="108">
        <f>F33+F41+F50</f>
        <v>808607.77</v>
      </c>
      <c r="G51" s="108">
        <f>G33+G41+G50</f>
        <v>923056.83</v>
      </c>
      <c r="H51" s="108">
        <f>H33+H41+H50</f>
        <v>1547875.4</v>
      </c>
      <c r="I51" s="128">
        <f>SUM(G51+F51)/E51*100</f>
        <v>52.802057605639817</v>
      </c>
      <c r="J51" s="9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4.95" customHeight="1">
      <c r="A52" s="34"/>
      <c r="B52" s="35"/>
      <c r="C52" s="35"/>
      <c r="D52" s="36"/>
      <c r="E52" s="36"/>
      <c r="F52" s="37"/>
      <c r="G52" s="37"/>
      <c r="H52" s="38"/>
      <c r="I52" s="39"/>
      <c r="J52" s="4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4.95" customHeight="1">
      <c r="A53" s="34"/>
      <c r="B53" s="35"/>
      <c r="C53" s="35"/>
      <c r="D53" s="36"/>
      <c r="E53" s="36"/>
      <c r="F53" s="37"/>
      <c r="G53" s="37"/>
      <c r="H53" s="38"/>
      <c r="I53" s="39"/>
      <c r="J53" s="4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4.95" customHeight="1">
      <c r="A54" s="30"/>
      <c r="B54" s="41" t="s">
        <v>39</v>
      </c>
      <c r="C54" s="42"/>
      <c r="D54" s="42" t="s">
        <v>47</v>
      </c>
      <c r="E54" s="42"/>
      <c r="F54" s="42"/>
      <c r="G54" s="41" t="s">
        <v>41</v>
      </c>
      <c r="H54" s="42"/>
      <c r="I54" s="42"/>
      <c r="J54" s="42" t="s">
        <v>40</v>
      </c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</row>
    <row r="55" spans="1:27" ht="24.95" customHeight="1">
      <c r="A55" s="30"/>
      <c r="B55" s="42"/>
      <c r="C55" s="43" t="s">
        <v>43</v>
      </c>
      <c r="D55" s="42"/>
      <c r="E55" s="42"/>
      <c r="F55" s="42"/>
      <c r="G55" s="42"/>
      <c r="H55" s="44" t="s">
        <v>45</v>
      </c>
      <c r="I55" s="44"/>
      <c r="J55" s="42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</row>
    <row r="56" spans="1:27" ht="24.95" customHeight="1">
      <c r="A56" s="30"/>
      <c r="B56" s="42"/>
      <c r="C56" s="43" t="s">
        <v>44</v>
      </c>
      <c r="D56" s="42"/>
      <c r="E56" s="42"/>
      <c r="F56" s="42"/>
      <c r="G56" s="42"/>
      <c r="H56" s="45" t="s">
        <v>46</v>
      </c>
      <c r="I56" s="46"/>
      <c r="J56" s="42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</row>
    <row r="57" spans="1:27" ht="25.5" customHeight="1">
      <c r="A57" s="1"/>
      <c r="B57" s="1"/>
      <c r="C57" s="1"/>
      <c r="D57" s="1"/>
      <c r="E57" s="1"/>
      <c r="F57" s="1"/>
      <c r="G57" s="1"/>
      <c r="H57" s="10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5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5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5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5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5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5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5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5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5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5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5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5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5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5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5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5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5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5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5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5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5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5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5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5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5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5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5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5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5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5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5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5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5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5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5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5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5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5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5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5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5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5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5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5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5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5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5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5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5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5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5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5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5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5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5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5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5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5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5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5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5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5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5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5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5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5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5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5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5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5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5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5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5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5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5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5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5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5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5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5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5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5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5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5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5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5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5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5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5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5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5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5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5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5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5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5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5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5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5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5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5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5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5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5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5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5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5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5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5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5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5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5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5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5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5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5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5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5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5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5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5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5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5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5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5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5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5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5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5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5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5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5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5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5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5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5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5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5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5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5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5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5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5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5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5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5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5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5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5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5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5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5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5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5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5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5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5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5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5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5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5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5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5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5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5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5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5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5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5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5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5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5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5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5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5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5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5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5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5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5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5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5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5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5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5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5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5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5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5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5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5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5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5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5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5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5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5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5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5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</sheetData>
  <mergeCells count="43">
    <mergeCell ref="I23:I25"/>
    <mergeCell ref="A29:A32"/>
    <mergeCell ref="B29:B32"/>
    <mergeCell ref="C29:C32"/>
    <mergeCell ref="D29:D32"/>
    <mergeCell ref="E29:E32"/>
    <mergeCell ref="F29:F32"/>
    <mergeCell ref="G29:G32"/>
    <mergeCell ref="H29:H32"/>
    <mergeCell ref="I29:I32"/>
    <mergeCell ref="A23:A25"/>
    <mergeCell ref="B23:B25"/>
    <mergeCell ref="C23:C25"/>
    <mergeCell ref="D23:D25"/>
    <mergeCell ref="E23:E25"/>
    <mergeCell ref="F14:F17"/>
    <mergeCell ref="G14:G17"/>
    <mergeCell ref="H14:H17"/>
    <mergeCell ref="F23:F25"/>
    <mergeCell ref="G23:G25"/>
    <mergeCell ref="H23:H25"/>
    <mergeCell ref="I14:I17"/>
    <mergeCell ref="A18:A22"/>
    <mergeCell ref="B18:B22"/>
    <mergeCell ref="C18:C22"/>
    <mergeCell ref="D18:D22"/>
    <mergeCell ref="E18:E22"/>
    <mergeCell ref="F18:F22"/>
    <mergeCell ref="G18:G22"/>
    <mergeCell ref="H18:H22"/>
    <mergeCell ref="I18:I22"/>
    <mergeCell ref="A14:A17"/>
    <mergeCell ref="B14:B17"/>
    <mergeCell ref="C14:C17"/>
    <mergeCell ref="D14:D17"/>
    <mergeCell ref="E14:E17"/>
    <mergeCell ref="F5:G7"/>
    <mergeCell ref="J5:J7"/>
    <mergeCell ref="E5:E7"/>
    <mergeCell ref="A5:A7"/>
    <mergeCell ref="B5:B7"/>
    <mergeCell ref="C5:C7"/>
    <mergeCell ref="D5:D7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7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O10-2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Sayya</cp:lastModifiedBy>
  <cp:lastPrinted>2026-07-27T03:46:29Z</cp:lastPrinted>
  <dcterms:created xsi:type="dcterms:W3CDTF">2024-01-10T07:59:11Z</dcterms:created>
  <dcterms:modified xsi:type="dcterms:W3CDTF">2026-07-27T04:01:55Z</dcterms:modified>
</cp:coreProperties>
</file>